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380" windowHeight="8130" tabRatio="500"/>
  </bookViews>
  <sheets>
    <sheet name="Результат" sheetId="1" r:id="rId1"/>
    <sheet name="Sheet0" sheetId="2" state="hidden" r:id="rId2"/>
  </sheets>
  <definedNames>
    <definedName name="Footer">Sheet0!$A$12:$I$12</definedName>
    <definedName name="Header">Sheet0!$A$1:$I$6</definedName>
    <definedName name="Row">Sheet0!$A$11:$I$11</definedName>
    <definedName name="TotalCsr1">Sheet0!$A$7:$I$7</definedName>
    <definedName name="TotalCsr2">Sheet0!$A$8:$I$8</definedName>
    <definedName name="TotalCsr3">Sheet0!$A$9:$I$9</definedName>
    <definedName name="TotalCsr4">Sheet0!$A$10:$I$10</definedName>
    <definedName name="МестныйБюджет">Sheet0!$I$11</definedName>
    <definedName name="_xlnm.Print_Area" localSheetId="0">Результат!$A$1:$F$72</definedName>
    <definedName name="ОблБюджет">Sheet0!$H$11</definedName>
    <definedName name="ПлановыеНазначения">Sheet0!$D$11</definedName>
    <definedName name="ПроцентВыполнения">Sheet0!$F$11</definedName>
    <definedName name="ФактическиИсполнено">Sheet0!$E$11</definedName>
    <definedName name="ФедБюджет">Sheet0!$G$11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5" i="1" l="1"/>
  <c r="F63" i="1"/>
  <c r="F60" i="1"/>
  <c r="F57" i="1"/>
  <c r="F52" i="1"/>
  <c r="F47" i="1"/>
  <c r="F45" i="1"/>
  <c r="F42" i="1"/>
  <c r="F38" i="1"/>
  <c r="F32" i="1"/>
  <c r="F29" i="1"/>
  <c r="F27" i="1"/>
  <c r="F24" i="1"/>
  <c r="F19" i="1"/>
  <c r="F15" i="1"/>
  <c r="F9" i="1"/>
  <c r="F7" i="1"/>
  <c r="D69" i="1"/>
  <c r="E65" i="1"/>
  <c r="E63" i="1"/>
  <c r="E60" i="1"/>
  <c r="E57" i="1"/>
  <c r="E52" i="1"/>
  <c r="E47" i="1"/>
  <c r="E45" i="1"/>
  <c r="E42" i="1"/>
  <c r="E38" i="1"/>
  <c r="E27" i="1"/>
  <c r="E29" i="1"/>
  <c r="E32" i="1"/>
  <c r="E24" i="1"/>
  <c r="E19" i="1"/>
  <c r="E15" i="1"/>
  <c r="F69" i="1" l="1"/>
  <c r="E69" i="1"/>
  <c r="E9" i="1"/>
  <c r="E7" i="1"/>
  <c r="D24" i="1" l="1"/>
  <c r="D52" i="1"/>
  <c r="D9" i="1"/>
  <c r="D65" i="1"/>
  <c r="D57" i="1"/>
  <c r="D47" i="1"/>
  <c r="D45" i="1"/>
  <c r="D42" i="1"/>
  <c r="D32" i="1"/>
  <c r="D29" i="1"/>
  <c r="D27" i="1"/>
  <c r="D63" i="1" l="1"/>
  <c r="D60" i="1"/>
  <c r="D38" i="1"/>
  <c r="D19" i="1"/>
  <c r="D15" i="1"/>
</calcChain>
</file>

<file path=xl/sharedStrings.xml><?xml version="1.0" encoding="utf-8"?>
<sst xmlns="http://schemas.openxmlformats.org/spreadsheetml/2006/main" count="132" uniqueCount="94">
  <si>
    <t xml:space="preserve"> </t>
  </si>
  <si>
    <t>АДМИНИСТРАЦИЯ ГОРОДСКОГО ОКРУГА КОТЕЛЬНИКИ МОСКОВСКОЙ ОБЛАСТИ</t>
  </si>
  <si>
    <t>Наименование</t>
  </si>
  <si>
    <t>Плановые назначения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</si>
  <si>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</si>
  <si>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</si>
  <si>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</si>
  <si>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Подпрограмма "Доступная среда"</t>
  </si>
  <si>
    <t>Подпрограмма "Развитие архивного дела"</t>
  </si>
  <si>
    <t>Подпрограмма "Управление муниципальными финансами"</t>
  </si>
  <si>
    <t>ИТОГО</t>
  </si>
  <si>
    <t xml:space="preserve">Начальник управления финансов администрации городского округа Котельники Московской области </t>
  </si>
  <si>
    <t>Отчет о финансировании мероприятий целевых программ</t>
  </si>
  <si>
    <t>на &lt;НаДату&gt;</t>
  </si>
  <si>
    <t>Финансовый орган</t>
  </si>
  <si>
    <t>&lt;ФО&gt;</t>
  </si>
  <si>
    <t>Код цел. программы.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Код мероприятия</t>
  </si>
  <si>
    <t>Раздел, подраздел</t>
  </si>
  <si>
    <t>Фактически исполнено</t>
  </si>
  <si>
    <t xml:space="preserve">% 
выпол
нения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</si>
  <si>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</si>
  <si>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</si>
  <si>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</si>
  <si>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>&lt;csr1Name&gt;</t>
  </si>
  <si>
    <t>&lt;ПлановыеНазначения&gt;</t>
  </si>
  <si>
    <t>&lt;ФактическиИсполнено&gt;</t>
  </si>
  <si>
    <t>&lt;ПроцентВыполнения&gt;</t>
  </si>
  <si>
    <t>&lt;ФедБюджет&gt;</t>
  </si>
  <si>
    <t>&lt;ОблБюджет&gt;</t>
  </si>
  <si>
    <t>&lt;МестныйБюджет&gt;</t>
  </si>
  <si>
    <t>&lt;csr2Name&gt;</t>
  </si>
  <si>
    <t>&lt;csr3Name&gt;</t>
  </si>
  <si>
    <t>&lt;csr4&gt;</t>
  </si>
  <si>
    <t>&lt;csrName&gt;</t>
  </si>
  <si>
    <t>&lt;fkrStr&gt;</t>
  </si>
  <si>
    <t>Муниципальная программа  "Здравоохранение"</t>
  </si>
  <si>
    <t>Подпрограмма "Финансовое обеспечение системы организации медицинской помощи"</t>
  </si>
  <si>
    <t>Муниципальная программа "Культура"</t>
  </si>
  <si>
    <t>Подпрограмма "Развитие библиотечного дела"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</si>
  <si>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</si>
  <si>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Подпрограмма "Укрепление материально-технической базы государственных и муниципальных учреждений культуры Московской области"</t>
  </si>
  <si>
    <t>Подпрограмма "Развитие парков культуры и отдыха"</t>
  </si>
  <si>
    <t>Муниципальная программа "Образование"</t>
  </si>
  <si>
    <t>Муниципальная программа "Социальная защита населения"</t>
  </si>
  <si>
    <t>Подпрограмма "Развитие системы отдыха и оздоровления детей"</t>
  </si>
  <si>
    <t>Подпрограмма "Развитие и поддержка социально ориентированных некоммерческих организаций"</t>
  </si>
  <si>
    <t>Подпрограмма "Социальная поддержка граждан"</t>
  </si>
  <si>
    <t>Муниципальная программа "Спорт"</t>
  </si>
  <si>
    <t>Подпрограмма "Развитие физической культуры и спорта"</t>
  </si>
  <si>
    <t>Подпрограмма "Подготовка спортивного резерва"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</si>
  <si>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</si>
  <si>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</si>
  <si>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Муниципальная программа "Экология и окружающая среда"</t>
  </si>
  <si>
    <t>Подпрограмма "Охрана окружающей среды"</t>
  </si>
  <si>
    <t>Подпрограмма "Региональная программа в области обращения с отходами, в том числе с твердыми коммунальными отходами"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</si>
  <si>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</si>
  <si>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</si>
  <si>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Подпрограмма "Снижение рисков возникновения и смягчение последствий чрезвычайных ситуаций природного и техногенного характера"</t>
  </si>
  <si>
    <t>Подпрограмма "Развитие и совершенствование систем оповещения и информирования населения Московской области"</t>
  </si>
  <si>
    <t>Подпрограмма "Обеспечение пожарной безопасности"</t>
  </si>
  <si>
    <t>Обеспечивающая подпрограмма</t>
  </si>
  <si>
    <t xml:space="preserve">Муниципальная программа "Жилище" </t>
  </si>
  <si>
    <t>Подпрограмма "Комплексное освоение земельных участков в целях жилищного строительства и развитие застроенных территорий"</t>
  </si>
  <si>
    <t>Подпрограмма "Обеспечение жильем молодых семей"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</si>
  <si>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</si>
  <si>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Муниципальная программа "Развитие инженерной инфраструктуры и энергоэффективности"</t>
  </si>
  <si>
    <t>Подпрограмма "Создание условий для обеспечения качественными коммунальными услугами"</t>
  </si>
  <si>
    <t>Муниципальная программа «Предпринимательство»</t>
  </si>
  <si>
    <t>Подпрограмма "Развитие малого и среднего предпринимательства"</t>
  </si>
  <si>
    <t>Муниципальная программа "Управление имуществом и муниципальными финансами"</t>
  </si>
  <si>
    <t>Подпрограмма "Развитие имущественного комплекса"</t>
  </si>
  <si>
    <t>Подпрограмма "Совершенствование муниципальной службы Московской области"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</si>
  <si>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</si>
  <si>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</si>
  <si>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Подпрограмма "Эффективное местное самоуправление Московской области"</t>
  </si>
  <si>
    <t>Подпрограмма "Молодежь Подмосковья"</t>
  </si>
  <si>
    <t>Муниципальная программа "Развитие и функционирование дорожно-транспортного комплекса"</t>
  </si>
  <si>
    <t>Подпрограмма "Пассажирский транспорт общего пользования"</t>
  </si>
  <si>
    <t>Подпрограмма "Дороги Подмосковья"</t>
  </si>
  <si>
    <t>Муниципальная программа "Цифровое муниципальное образование"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</si>
  <si>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услуг"</t>
  </si>
  <si>
    <t xml:space="preserve"> 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</si>
  <si>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Муниципальная программа "Архитектура и градостроительство"</t>
  </si>
  <si>
    <t>Подпрограмма "Реализация политики пространственного развития"</t>
  </si>
  <si>
    <t>Муниципальная программа "Формирование современной комфортной городской среды"</t>
  </si>
  <si>
    <t>Подпрограмма "Комфортная городская среда"</t>
  </si>
  <si>
    <t>Подпрограмма "Благоустройство территорий"</t>
  </si>
  <si>
    <t>Подпрограмма "Создание условий для обеспечения комфортного проживания жителей в многоквартирных домах"</t>
  </si>
  <si>
    <t>О.В. Матыцина</t>
  </si>
  <si>
    <t>Ожидаемое исполнение 2020</t>
  </si>
  <si>
    <t>Плановые назначения 2021</t>
  </si>
  <si>
    <t>Отклонение</t>
  </si>
  <si>
    <t>Показатели мероприятий муниципальных программ                                                                                                                                              городского округа Котельники Московской области</t>
  </si>
  <si>
    <t>в сравнении с ожидаемым исполнением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</si>
</sst>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&quot;&quot;#0.00"/>
  </numFmts>
  <fonts count="10" x14ac:knownFonts="1">
    <font>
      <sz val="10"/>
      <name val="Arial"/>
      <charset val="1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0" fillId="0" borderId="0" xfId="0" applyNumberFormat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vertical="center" wrapText="1"/>
    </xf>
    <xf numFmtId="166" fontId="8" fillId="0" borderId="2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166" fontId="9" fillId="0" borderId="2" xfId="0" applyNumberFormat="1" applyFont="1" applyBorder="1" applyAlignment="1">
      <alignment horizontal="right"/>
    </xf>
    <xf numFmtId="49" fontId="9" fillId="0" borderId="2" xfId="0" applyNumberFormat="1" applyFont="1" applyBorder="1" applyAlignment="1">
      <alignment horizontal="right"/>
    </xf>
    <xf numFmtId="4" fontId="1" fillId="2" borderId="2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/>
    </xf>
    <xf numFmtId="0" fontId="0" fillId="3" borderId="0" xfId="0" applyFill="1"/>
    <xf numFmtId="0" fontId="2" fillId="3" borderId="0" xfId="0" applyFont="1" applyFill="1" applyBorder="1" applyAlignment="1">
      <alignment horizontal="left" vertical="center" wrapText="1"/>
    </xf>
    <xf numFmtId="164" fontId="2" fillId="3" borderId="0" xfId="0" applyNumberFormat="1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right" vertical="center"/>
    </xf>
    <xf numFmtId="0" fontId="0" fillId="4" borderId="0" xfId="0" applyFill="1"/>
    <xf numFmtId="4" fontId="2" fillId="4" borderId="2" xfId="0" applyNumberFormat="1" applyFont="1" applyFill="1" applyBorder="1" applyAlignment="1">
      <alignment horizontal="right" vertical="center"/>
    </xf>
    <xf numFmtId="0" fontId="4" fillId="4" borderId="0" xfId="0" applyFont="1" applyFill="1"/>
    <xf numFmtId="4" fontId="2" fillId="3" borderId="2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right"/>
    </xf>
    <xf numFmtId="0" fontId="3" fillId="3" borderId="0" xfId="0" applyFont="1" applyFill="1" applyBorder="1" applyAlignment="1">
      <alignment horizontal="left" vertical="center" wrapText="1"/>
    </xf>
    <xf numFmtId="165" fontId="1" fillId="4" borderId="0" xfId="0" applyNumberFormat="1" applyFont="1" applyFill="1" applyBorder="1" applyAlignment="1">
      <alignment horizontal="right" vertical="center"/>
    </xf>
    <xf numFmtId="165" fontId="2" fillId="4" borderId="0" xfId="0" applyNumberFormat="1" applyFont="1" applyFill="1" applyBorder="1" applyAlignment="1">
      <alignment horizontal="right" vertical="center"/>
    </xf>
    <xf numFmtId="165" fontId="2" fillId="3" borderId="0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Border="1" applyAlignment="1">
      <alignment horizontal="right" vertical="center"/>
    </xf>
    <xf numFmtId="165" fontId="2" fillId="2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6" fillId="0" borderId="0" xfId="0" applyFont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49" fontId="2" fillId="4" borderId="5" xfId="0" applyNumberFormat="1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view="pageBreakPreview" topLeftCell="A61" zoomScaleNormal="100" zoomScaleSheetLayoutView="100" workbookViewId="0">
      <selection activeCell="F63" sqref="F63"/>
    </sheetView>
  </sheetViews>
  <sheetFormatPr defaultRowHeight="12.75" x14ac:dyDescent="0.2"/>
  <cols>
    <col min="1" max="1" width="19.5703125" customWidth="1"/>
    <col min="2" max="2" width="10.85546875" customWidth="1"/>
    <col min="3" max="3" width="35.28515625" customWidth="1"/>
    <col min="4" max="4" width="17.42578125" style="1" customWidth="1"/>
    <col min="5" max="5" width="17.5703125" style="1" customWidth="1"/>
    <col min="6" max="6" width="16.5703125" style="1" customWidth="1"/>
    <col min="7" max="7" width="10.42578125" customWidth="1"/>
    <col min="8" max="8" width="6" customWidth="1"/>
    <col min="9" max="1026" width="8.7109375" customWidth="1"/>
  </cols>
  <sheetData>
    <row r="1" spans="1:7" s="23" customFormat="1" ht="35.25" customHeight="1" x14ac:dyDescent="0.2">
      <c r="A1" s="63" t="s">
        <v>92</v>
      </c>
      <c r="B1" s="63"/>
      <c r="C1" s="63"/>
      <c r="D1" s="63"/>
      <c r="E1" s="63"/>
      <c r="F1" s="63"/>
      <c r="G1" s="34"/>
    </row>
    <row r="2" spans="1:7" s="23" customFormat="1" ht="16.5" customHeight="1" x14ac:dyDescent="0.2">
      <c r="A2" s="64" t="s">
        <v>93</v>
      </c>
      <c r="B2" s="64"/>
      <c r="C2" s="64"/>
      <c r="D2" s="64"/>
      <c r="E2" s="64"/>
      <c r="F2" s="64"/>
      <c r="G2" s="35"/>
    </row>
    <row r="3" spans="1:7" s="23" customFormat="1" ht="18.75" x14ac:dyDescent="0.2">
      <c r="A3" s="24" t="s">
        <v>0</v>
      </c>
      <c r="B3" s="24"/>
      <c r="C3" s="24"/>
      <c r="D3" s="25"/>
      <c r="E3" s="25"/>
      <c r="F3" s="25"/>
      <c r="G3" s="24"/>
    </row>
    <row r="4" spans="1:7" s="23" customFormat="1" ht="15" customHeight="1" x14ac:dyDescent="0.2">
      <c r="A4" s="24"/>
      <c r="B4" s="65" t="s">
        <v>1</v>
      </c>
      <c r="C4" s="65"/>
      <c r="D4" s="65"/>
      <c r="E4" s="65"/>
      <c r="F4" s="65"/>
      <c r="G4" s="37"/>
    </row>
    <row r="5" spans="1:7" s="23" customFormat="1" ht="18.75" x14ac:dyDescent="0.2">
      <c r="A5" s="26" t="s">
        <v>0</v>
      </c>
      <c r="B5" s="26"/>
      <c r="C5" s="26"/>
      <c r="D5" s="27"/>
      <c r="E5" s="27"/>
      <c r="F5" s="27"/>
      <c r="G5" s="26"/>
    </row>
    <row r="6" spans="1:7" s="23" customFormat="1" ht="72.400000000000006" customHeight="1" x14ac:dyDescent="0.2">
      <c r="A6" s="66" t="s">
        <v>2</v>
      </c>
      <c r="B6" s="66"/>
      <c r="C6" s="66"/>
      <c r="D6" s="28" t="s">
        <v>89</v>
      </c>
      <c r="E6" s="28" t="s">
        <v>90</v>
      </c>
      <c r="F6" s="28" t="s">
        <v>91</v>
      </c>
      <c r="G6" s="26"/>
    </row>
    <row r="7" spans="1:7" s="30" customFormat="1" ht="28.5" customHeight="1" x14ac:dyDescent="0.2">
      <c r="A7" s="67" t="s">
        <v>35</v>
      </c>
      <c r="B7" s="67"/>
      <c r="C7" s="67"/>
      <c r="D7" s="29">
        <v>3979</v>
      </c>
      <c r="E7" s="29">
        <f>E8</f>
        <v>5316</v>
      </c>
      <c r="F7" s="29">
        <f>F8</f>
        <v>1336</v>
      </c>
      <c r="G7" s="38"/>
    </row>
    <row r="8" spans="1:7" s="32" customFormat="1" ht="36.75" customHeight="1" x14ac:dyDescent="0.2">
      <c r="A8" s="59" t="s">
        <v>36</v>
      </c>
      <c r="B8" s="59"/>
      <c r="C8" s="59"/>
      <c r="D8" s="31">
        <v>3979</v>
      </c>
      <c r="E8" s="31">
        <v>5316</v>
      </c>
      <c r="F8" s="31">
        <v>1336</v>
      </c>
      <c r="G8" s="39"/>
    </row>
    <row r="9" spans="1:7" s="30" customFormat="1" ht="27.75" customHeight="1" x14ac:dyDescent="0.2">
      <c r="A9" s="68" t="s">
        <v>37</v>
      </c>
      <c r="B9" s="68"/>
      <c r="C9" s="68"/>
      <c r="D9" s="29">
        <f>D10+D11+D12+D13+D14</f>
        <v>81964.420000000013</v>
      </c>
      <c r="E9" s="29">
        <f>E10+E11+E12+E13+E14</f>
        <v>83598.740000000005</v>
      </c>
      <c r="F9" s="29">
        <f>F10+F11+F12+F13+F14</f>
        <v>1634.3199999999997</v>
      </c>
      <c r="G9" s="38"/>
    </row>
    <row r="10" spans="1:7" s="32" customFormat="1" ht="21.75" customHeight="1" x14ac:dyDescent="0.2">
      <c r="A10" s="59" t="s">
        <v>38</v>
      </c>
      <c r="B10" s="59"/>
      <c r="C10" s="59"/>
      <c r="D10" s="31">
        <v>15700</v>
      </c>
      <c r="E10" s="31">
        <v>15300</v>
      </c>
      <c r="F10" s="31">
        <v>-400</v>
      </c>
      <c r="G10" s="39"/>
    </row>
    <row r="11" spans="1:7" s="32" customFormat="1" ht="60" customHeight="1" x14ac:dyDescent="0.2">
      <c r="A11" s="59" t="s">
        <v>39</v>
      </c>
      <c r="B11" s="59"/>
      <c r="C11" s="59"/>
      <c r="D11" s="31">
        <v>55486</v>
      </c>
      <c r="E11" s="31">
        <v>61036</v>
      </c>
      <c r="F11" s="31">
        <v>5550</v>
      </c>
      <c r="G11" s="39"/>
    </row>
    <row r="12" spans="1:7" s="32" customFormat="1" ht="57" customHeight="1" x14ac:dyDescent="0.2">
      <c r="A12" s="59" t="s">
        <v>40</v>
      </c>
      <c r="B12" s="59"/>
      <c r="C12" s="59"/>
      <c r="D12" s="33">
        <v>559.1</v>
      </c>
      <c r="E12" s="33"/>
      <c r="F12" s="33">
        <v>-559.1</v>
      </c>
      <c r="G12" s="40"/>
    </row>
    <row r="13" spans="1:7" s="32" customFormat="1" ht="30" customHeight="1" x14ac:dyDescent="0.2">
      <c r="A13" s="60" t="s">
        <v>8</v>
      </c>
      <c r="B13" s="61"/>
      <c r="C13" s="62"/>
      <c r="D13" s="33">
        <v>1219.32</v>
      </c>
      <c r="E13" s="33">
        <v>2262.7399999999998</v>
      </c>
      <c r="F13" s="33">
        <v>1043.42</v>
      </c>
      <c r="G13" s="40"/>
    </row>
    <row r="14" spans="1:7" s="32" customFormat="1" ht="28.5" customHeight="1" x14ac:dyDescent="0.2">
      <c r="A14" s="59" t="s">
        <v>41</v>
      </c>
      <c r="B14" s="59"/>
      <c r="C14" s="59"/>
      <c r="D14" s="31">
        <v>9000</v>
      </c>
      <c r="E14" s="31">
        <v>5000</v>
      </c>
      <c r="F14" s="31">
        <v>-4000</v>
      </c>
      <c r="G14" s="39"/>
    </row>
    <row r="15" spans="1:7" s="2" customFormat="1" ht="24.75" customHeight="1" x14ac:dyDescent="0.2">
      <c r="A15" s="57" t="s">
        <v>42</v>
      </c>
      <c r="B15" s="57"/>
      <c r="C15" s="57"/>
      <c r="D15" s="18">
        <f>D16+D17+D18</f>
        <v>667740.86</v>
      </c>
      <c r="E15" s="18">
        <f>E16+E17+E18</f>
        <v>703176.89</v>
      </c>
      <c r="F15" s="18">
        <f>F16+F17+F18</f>
        <v>35436.03</v>
      </c>
      <c r="G15" s="41"/>
    </row>
    <row r="16" spans="1:7" s="3" customFormat="1" ht="32.25" customHeight="1" x14ac:dyDescent="0.2">
      <c r="A16" s="56" t="s">
        <v>4</v>
      </c>
      <c r="B16" s="56"/>
      <c r="C16" s="56"/>
      <c r="D16" s="19">
        <v>373047.4</v>
      </c>
      <c r="E16" s="19">
        <v>390837.5</v>
      </c>
      <c r="F16" s="19">
        <v>17790.099999999999</v>
      </c>
      <c r="G16" s="42"/>
    </row>
    <row r="17" spans="1:9" s="3" customFormat="1" ht="22.15" customHeight="1" x14ac:dyDescent="0.2">
      <c r="A17" s="56" t="s">
        <v>5</v>
      </c>
      <c r="B17" s="56"/>
      <c r="C17" s="56"/>
      <c r="D17" s="19">
        <v>261693.46</v>
      </c>
      <c r="E17" s="19">
        <v>279231.39</v>
      </c>
      <c r="F17" s="19">
        <v>17537.93</v>
      </c>
      <c r="G17" s="42"/>
    </row>
    <row r="18" spans="1:9" s="3" customFormat="1" ht="35.25" customHeight="1" x14ac:dyDescent="0.2">
      <c r="A18" s="56" t="s">
        <v>6</v>
      </c>
      <c r="B18" s="56"/>
      <c r="C18" s="56"/>
      <c r="D18" s="19">
        <v>33000</v>
      </c>
      <c r="E18" s="19">
        <v>33108</v>
      </c>
      <c r="F18" s="19">
        <v>108</v>
      </c>
      <c r="G18" s="42"/>
    </row>
    <row r="19" spans="1:9" s="4" customFormat="1" ht="37.5" customHeight="1" x14ac:dyDescent="0.2">
      <c r="A19" s="57" t="s">
        <v>43</v>
      </c>
      <c r="B19" s="57"/>
      <c r="C19" s="57"/>
      <c r="D19" s="21">
        <f>D20+D21+D22+D23</f>
        <v>21253</v>
      </c>
      <c r="E19" s="21">
        <f>E20+E21+E22+E23</f>
        <v>30289.510000000002</v>
      </c>
      <c r="F19" s="21">
        <f>F20+F21+F22+F23</f>
        <v>9036.51</v>
      </c>
      <c r="G19" s="41"/>
    </row>
    <row r="20" spans="1:9" s="4" customFormat="1" ht="22.15" customHeight="1" x14ac:dyDescent="0.2">
      <c r="A20" s="56" t="s">
        <v>46</v>
      </c>
      <c r="B20" s="56"/>
      <c r="C20" s="56"/>
      <c r="D20" s="19">
        <v>18794</v>
      </c>
      <c r="E20" s="19">
        <v>21384.93</v>
      </c>
      <c r="F20" s="19">
        <v>2590.9299999999998</v>
      </c>
      <c r="G20" s="42"/>
      <c r="H20" s="3"/>
      <c r="I20" s="3"/>
    </row>
    <row r="21" spans="1:9" s="4" customFormat="1" ht="22.15" customHeight="1" x14ac:dyDescent="0.2">
      <c r="A21" s="56" t="s">
        <v>7</v>
      </c>
      <c r="B21" s="56"/>
      <c r="C21" s="56"/>
      <c r="D21" s="19">
        <v>642</v>
      </c>
      <c r="E21" s="19">
        <v>1609.58</v>
      </c>
      <c r="F21" s="19">
        <v>967.58</v>
      </c>
      <c r="G21" s="42"/>
      <c r="H21" s="3"/>
      <c r="I21" s="3"/>
    </row>
    <row r="22" spans="1:9" s="4" customFormat="1" ht="38.25" customHeight="1" x14ac:dyDescent="0.2">
      <c r="A22" s="56" t="s">
        <v>44</v>
      </c>
      <c r="B22" s="56"/>
      <c r="C22" s="56"/>
      <c r="D22" s="19">
        <v>1617</v>
      </c>
      <c r="E22" s="19">
        <v>7095</v>
      </c>
      <c r="F22" s="19">
        <v>5478</v>
      </c>
      <c r="G22" s="42"/>
      <c r="H22" s="3"/>
      <c r="I22" s="3"/>
    </row>
    <row r="23" spans="1:9" s="4" customFormat="1" ht="39" customHeight="1" x14ac:dyDescent="0.2">
      <c r="A23" s="56" t="s">
        <v>45</v>
      </c>
      <c r="B23" s="56"/>
      <c r="C23" s="56"/>
      <c r="D23" s="19">
        <v>200</v>
      </c>
      <c r="E23" s="19">
        <v>200</v>
      </c>
      <c r="F23" s="19">
        <v>0</v>
      </c>
      <c r="G23" s="42"/>
      <c r="H23" s="3"/>
      <c r="I23" s="3"/>
    </row>
    <row r="24" spans="1:9" s="2" customFormat="1" ht="30.75" customHeight="1" x14ac:dyDescent="0.2">
      <c r="A24" s="57" t="s">
        <v>47</v>
      </c>
      <c r="B24" s="57"/>
      <c r="C24" s="57"/>
      <c r="D24" s="21">
        <f>D25+D26</f>
        <v>125706</v>
      </c>
      <c r="E24" s="21">
        <f>+E25+E26+E26</f>
        <v>248672</v>
      </c>
      <c r="F24" s="21">
        <f>F25+F26</f>
        <v>12380</v>
      </c>
      <c r="G24" s="41"/>
    </row>
    <row r="25" spans="1:9" s="3" customFormat="1" ht="27" customHeight="1" x14ac:dyDescent="0.2">
      <c r="A25" s="56" t="s">
        <v>48</v>
      </c>
      <c r="B25" s="56"/>
      <c r="C25" s="56"/>
      <c r="D25" s="19">
        <v>24800</v>
      </c>
      <c r="E25" s="19">
        <v>27500</v>
      </c>
      <c r="F25" s="19">
        <v>2700</v>
      </c>
      <c r="G25" s="42"/>
    </row>
    <row r="26" spans="1:9" s="3" customFormat="1" ht="30" customHeight="1" x14ac:dyDescent="0.2">
      <c r="A26" s="56" t="s">
        <v>49</v>
      </c>
      <c r="B26" s="56"/>
      <c r="C26" s="56"/>
      <c r="D26" s="19">
        <v>100906</v>
      </c>
      <c r="E26" s="19">
        <v>110586</v>
      </c>
      <c r="F26" s="19">
        <v>9680</v>
      </c>
      <c r="G26" s="42"/>
    </row>
    <row r="27" spans="1:9" s="2" customFormat="1" ht="40.5" customHeight="1" x14ac:dyDescent="0.2">
      <c r="A27" s="57" t="s">
        <v>50</v>
      </c>
      <c r="B27" s="57"/>
      <c r="C27" s="57"/>
      <c r="D27" s="18">
        <f>D28</f>
        <v>650.72</v>
      </c>
      <c r="E27" s="18">
        <f>+E28</f>
        <v>603</v>
      </c>
      <c r="F27" s="18">
        <f>F28</f>
        <v>-47.72</v>
      </c>
      <c r="G27" s="41"/>
    </row>
    <row r="28" spans="1:9" s="3" customFormat="1" ht="40.5" customHeight="1" x14ac:dyDescent="0.2">
      <c r="A28" s="56" t="s">
        <v>51</v>
      </c>
      <c r="B28" s="56"/>
      <c r="C28" s="56"/>
      <c r="D28" s="19">
        <v>650.72</v>
      </c>
      <c r="E28" s="19">
        <v>603</v>
      </c>
      <c r="F28" s="19">
        <v>-47.72</v>
      </c>
      <c r="G28" s="42"/>
    </row>
    <row r="29" spans="1:9" s="2" customFormat="1" ht="38.25" customHeight="1" x14ac:dyDescent="0.2">
      <c r="A29" s="57" t="s">
        <v>52</v>
      </c>
      <c r="B29" s="57"/>
      <c r="C29" s="57"/>
      <c r="D29" s="18">
        <f>D30+D31</f>
        <v>2230</v>
      </c>
      <c r="E29" s="18">
        <f>E30+E31</f>
        <v>2550</v>
      </c>
      <c r="F29" s="18">
        <f>F30+F31</f>
        <v>320</v>
      </c>
      <c r="G29" s="41"/>
    </row>
    <row r="30" spans="1:9" s="3" customFormat="1" ht="26.25" customHeight="1" x14ac:dyDescent="0.2">
      <c r="A30" s="56" t="s">
        <v>53</v>
      </c>
      <c r="B30" s="56"/>
      <c r="C30" s="56"/>
      <c r="D30" s="19">
        <v>580</v>
      </c>
      <c r="E30" s="19">
        <v>850</v>
      </c>
      <c r="F30" s="19">
        <v>270</v>
      </c>
      <c r="G30" s="42"/>
    </row>
    <row r="31" spans="1:9" s="3" customFormat="1" ht="57.75" customHeight="1" x14ac:dyDescent="0.2">
      <c r="A31" s="58" t="s">
        <v>54</v>
      </c>
      <c r="B31" s="54"/>
      <c r="C31" s="55"/>
      <c r="D31" s="19">
        <v>1650</v>
      </c>
      <c r="E31" s="19">
        <v>1700</v>
      </c>
      <c r="F31" s="19">
        <v>50</v>
      </c>
      <c r="G31" s="42"/>
    </row>
    <row r="32" spans="1:9" s="2" customFormat="1" ht="57.75" customHeight="1" x14ac:dyDescent="0.2">
      <c r="A32" s="57" t="s">
        <v>55</v>
      </c>
      <c r="B32" s="57"/>
      <c r="C32" s="57"/>
      <c r="D32" s="21">
        <f>D33+D34+D35+D36+D37</f>
        <v>29131.410000000003</v>
      </c>
      <c r="E32" s="21">
        <f>+E33+E34+E34+E36+E37</f>
        <v>36503</v>
      </c>
      <c r="F32" s="21">
        <f>F33+F34+F35+F36+F37</f>
        <v>6463.5899999999992</v>
      </c>
      <c r="G32" s="43"/>
    </row>
    <row r="33" spans="1:7" s="3" customFormat="1" ht="36" customHeight="1" x14ac:dyDescent="0.2">
      <c r="A33" s="56" t="s">
        <v>56</v>
      </c>
      <c r="B33" s="56"/>
      <c r="C33" s="56"/>
      <c r="D33" s="19">
        <v>9187.51</v>
      </c>
      <c r="E33" s="19">
        <v>15212</v>
      </c>
      <c r="F33" s="19">
        <v>6024.49</v>
      </c>
      <c r="G33" s="42"/>
    </row>
    <row r="34" spans="1:7" s="3" customFormat="1" ht="61.5" customHeight="1" x14ac:dyDescent="0.2">
      <c r="A34" s="56" t="s">
        <v>57</v>
      </c>
      <c r="B34" s="56"/>
      <c r="C34" s="56"/>
      <c r="D34" s="19">
        <v>1367.1</v>
      </c>
      <c r="E34" s="19">
        <v>1470</v>
      </c>
      <c r="F34" s="19">
        <v>102.9</v>
      </c>
      <c r="G34" s="42"/>
    </row>
    <row r="35" spans="1:7" s="3" customFormat="1" ht="60" customHeight="1" x14ac:dyDescent="0.2">
      <c r="A35" s="56" t="s">
        <v>58</v>
      </c>
      <c r="B35" s="56"/>
      <c r="C35" s="56"/>
      <c r="D35" s="19">
        <v>184.6</v>
      </c>
      <c r="E35" s="19">
        <v>562</v>
      </c>
      <c r="F35" s="19">
        <v>377.4</v>
      </c>
      <c r="G35" s="42"/>
    </row>
    <row r="36" spans="1:7" s="3" customFormat="1" ht="25.5" customHeight="1" x14ac:dyDescent="0.2">
      <c r="A36" s="56" t="s">
        <v>59</v>
      </c>
      <c r="B36" s="56"/>
      <c r="C36" s="56"/>
      <c r="D36" s="19">
        <v>408.2</v>
      </c>
      <c r="E36" s="19">
        <v>260</v>
      </c>
      <c r="F36" s="19">
        <v>-148.19999999999999</v>
      </c>
      <c r="G36" s="42"/>
    </row>
    <row r="37" spans="1:7" s="3" customFormat="1" ht="25.5" customHeight="1" x14ac:dyDescent="0.2">
      <c r="A37" s="56" t="s">
        <v>60</v>
      </c>
      <c r="B37" s="56"/>
      <c r="C37" s="56"/>
      <c r="D37" s="19">
        <v>17984</v>
      </c>
      <c r="E37" s="19">
        <v>18091</v>
      </c>
      <c r="F37" s="19">
        <v>107</v>
      </c>
      <c r="G37" s="42"/>
    </row>
    <row r="38" spans="1:7" s="2" customFormat="1" ht="30.75" customHeight="1" x14ac:dyDescent="0.2">
      <c r="A38" s="57" t="s">
        <v>61</v>
      </c>
      <c r="B38" s="57"/>
      <c r="C38" s="57"/>
      <c r="D38" s="21">
        <f>D39+D40+D41</f>
        <v>21690.010000000002</v>
      </c>
      <c r="E38" s="21">
        <f>+E39+E40+E41</f>
        <v>26961.8</v>
      </c>
      <c r="F38" s="21">
        <f>F39+F40+F41</f>
        <v>5271.79</v>
      </c>
      <c r="G38" s="43"/>
    </row>
    <row r="39" spans="1:7" s="3" customFormat="1" ht="60" customHeight="1" x14ac:dyDescent="0.2">
      <c r="A39" s="56" t="s">
        <v>62</v>
      </c>
      <c r="B39" s="56"/>
      <c r="C39" s="56"/>
      <c r="D39" s="19">
        <v>1116.01</v>
      </c>
      <c r="E39" s="19"/>
      <c r="F39" s="19">
        <v>-1116.01</v>
      </c>
      <c r="G39" s="42"/>
    </row>
    <row r="40" spans="1:7" s="3" customFormat="1" ht="27.75" customHeight="1" x14ac:dyDescent="0.2">
      <c r="A40" s="56" t="s">
        <v>63</v>
      </c>
      <c r="B40" s="56"/>
      <c r="C40" s="56"/>
      <c r="D40" s="19">
        <v>7911</v>
      </c>
      <c r="E40" s="19">
        <v>1227.8</v>
      </c>
      <c r="F40" s="19">
        <v>-6683.2</v>
      </c>
      <c r="G40" s="42"/>
    </row>
    <row r="41" spans="1:7" s="3" customFormat="1" ht="51.75" customHeight="1" x14ac:dyDescent="0.2">
      <c r="A41" s="56" t="s">
        <v>64</v>
      </c>
      <c r="B41" s="56"/>
      <c r="C41" s="56"/>
      <c r="D41" s="19">
        <v>12663</v>
      </c>
      <c r="E41" s="19">
        <v>25734</v>
      </c>
      <c r="F41" s="19">
        <v>13071</v>
      </c>
      <c r="G41" s="42"/>
    </row>
    <row r="42" spans="1:7" s="2" customFormat="1" ht="47.25" customHeight="1" x14ac:dyDescent="0.2">
      <c r="A42" s="57" t="s">
        <v>65</v>
      </c>
      <c r="B42" s="57"/>
      <c r="C42" s="57"/>
      <c r="D42" s="18">
        <f>D43+D44</f>
        <v>3115</v>
      </c>
      <c r="E42" s="18">
        <f>+E43+E44</f>
        <v>5515.26</v>
      </c>
      <c r="F42" s="18">
        <f>F43+F44</f>
        <v>2400.2600000000002</v>
      </c>
      <c r="G42" s="41"/>
    </row>
    <row r="43" spans="1:7" s="3" customFormat="1" ht="54" customHeight="1" x14ac:dyDescent="0.2">
      <c r="A43" s="56" t="s">
        <v>66</v>
      </c>
      <c r="B43" s="56"/>
      <c r="C43" s="56"/>
      <c r="D43" s="19">
        <v>2020</v>
      </c>
      <c r="E43" s="19">
        <v>4540</v>
      </c>
      <c r="F43" s="19">
        <v>2520</v>
      </c>
      <c r="G43" s="42"/>
    </row>
    <row r="44" spans="1:7" s="3" customFormat="1" ht="30.75" customHeight="1" x14ac:dyDescent="0.2">
      <c r="A44" s="56" t="s">
        <v>60</v>
      </c>
      <c r="B44" s="56"/>
      <c r="C44" s="56"/>
      <c r="D44" s="19">
        <v>1095</v>
      </c>
      <c r="E44" s="19">
        <v>975.26</v>
      </c>
      <c r="F44" s="19">
        <v>-119.74</v>
      </c>
      <c r="G44" s="42"/>
    </row>
    <row r="45" spans="1:7" s="2" customFormat="1" ht="26.25" customHeight="1" x14ac:dyDescent="0.2">
      <c r="A45" s="57" t="s">
        <v>67</v>
      </c>
      <c r="B45" s="57"/>
      <c r="C45" s="57"/>
      <c r="D45" s="21">
        <f>D46</f>
        <v>500</v>
      </c>
      <c r="E45" s="21">
        <f>+E46</f>
        <v>500</v>
      </c>
      <c r="F45" s="21">
        <f>F46</f>
        <v>0</v>
      </c>
      <c r="G45" s="43"/>
    </row>
    <row r="46" spans="1:7" s="3" customFormat="1" ht="44.25" customHeight="1" x14ac:dyDescent="0.2">
      <c r="A46" s="56" t="s">
        <v>68</v>
      </c>
      <c r="B46" s="56"/>
      <c r="C46" s="56"/>
      <c r="D46" s="20">
        <v>500</v>
      </c>
      <c r="E46" s="20">
        <v>500</v>
      </c>
      <c r="F46" s="20">
        <v>0</v>
      </c>
      <c r="G46" s="44"/>
    </row>
    <row r="47" spans="1:7" ht="37.5" customHeight="1" x14ac:dyDescent="0.2">
      <c r="A47" s="48" t="s">
        <v>69</v>
      </c>
      <c r="B47" s="48"/>
      <c r="C47" s="48"/>
      <c r="D47" s="21">
        <f>D48+D49+D50+D51</f>
        <v>325167</v>
      </c>
      <c r="E47" s="21">
        <f>+E48+E49+E50+E51</f>
        <v>290733.87</v>
      </c>
      <c r="F47" s="21">
        <f>F48+F49+F50+F51</f>
        <v>-34433.129999999997</v>
      </c>
      <c r="G47" s="43"/>
    </row>
    <row r="48" spans="1:7" s="5" customFormat="1" ht="35.25" customHeight="1" x14ac:dyDescent="0.2">
      <c r="A48" s="49" t="s">
        <v>70</v>
      </c>
      <c r="B48" s="49"/>
      <c r="C48" s="49"/>
      <c r="D48" s="20">
        <v>27984</v>
      </c>
      <c r="E48" s="20">
        <v>10618.97</v>
      </c>
      <c r="F48" s="20">
        <v>-17365.03</v>
      </c>
      <c r="G48" s="44"/>
    </row>
    <row r="49" spans="1:8" s="5" customFormat="1" ht="36" customHeight="1" x14ac:dyDescent="0.2">
      <c r="A49" s="49" t="s">
        <v>71</v>
      </c>
      <c r="B49" s="49"/>
      <c r="C49" s="49"/>
      <c r="D49" s="20">
        <v>168</v>
      </c>
      <c r="E49" s="20">
        <v>668</v>
      </c>
      <c r="F49" s="20">
        <v>500</v>
      </c>
      <c r="G49" s="44"/>
    </row>
    <row r="50" spans="1:8" s="5" customFormat="1" ht="32.25" customHeight="1" x14ac:dyDescent="0.2">
      <c r="A50" s="49" t="s">
        <v>9</v>
      </c>
      <c r="B50" s="49"/>
      <c r="C50" s="49"/>
      <c r="D50" s="20">
        <v>5600</v>
      </c>
      <c r="E50" s="20">
        <v>5000</v>
      </c>
      <c r="F50" s="20">
        <v>-600</v>
      </c>
      <c r="G50" s="44"/>
    </row>
    <row r="51" spans="1:8" s="5" customFormat="1" ht="22.5" customHeight="1" x14ac:dyDescent="0.2">
      <c r="A51" s="49" t="s">
        <v>60</v>
      </c>
      <c r="B51" s="49"/>
      <c r="C51" s="49"/>
      <c r="D51" s="20">
        <v>291415</v>
      </c>
      <c r="E51" s="20">
        <v>274446.90000000002</v>
      </c>
      <c r="F51" s="20">
        <v>-16968.099999999999</v>
      </c>
      <c r="G51" s="44"/>
    </row>
    <row r="52" spans="1:8" ht="78" customHeight="1" x14ac:dyDescent="0.2">
      <c r="A52" s="48" t="s">
        <v>72</v>
      </c>
      <c r="B52" s="48"/>
      <c r="C52" s="48"/>
      <c r="D52" s="21">
        <f>D53+D54+D55+D56</f>
        <v>21103.279999999999</v>
      </c>
      <c r="E52" s="21">
        <f>E53+E54+E55+E56</f>
        <v>24343.65</v>
      </c>
      <c r="F52" s="21">
        <f>F53+F54+F55+F56</f>
        <v>3240.37</v>
      </c>
      <c r="G52" s="43"/>
    </row>
    <row r="53" spans="1:8" s="5" customFormat="1" ht="54" customHeight="1" x14ac:dyDescent="0.2">
      <c r="A53" s="49" t="s">
        <v>73</v>
      </c>
      <c r="B53" s="49"/>
      <c r="C53" s="49"/>
      <c r="D53" s="20">
        <v>14727.28</v>
      </c>
      <c r="E53" s="20">
        <v>15686.8</v>
      </c>
      <c r="F53" s="20">
        <v>959.52</v>
      </c>
      <c r="G53" s="44"/>
    </row>
    <row r="54" spans="1:8" s="5" customFormat="1" ht="34.5" customHeight="1" x14ac:dyDescent="0.2">
      <c r="A54" s="49" t="s">
        <v>74</v>
      </c>
      <c r="B54" s="49"/>
      <c r="C54" s="49"/>
      <c r="D54" s="20">
        <v>1911</v>
      </c>
      <c r="E54" s="20"/>
      <c r="F54" s="20">
        <v>-1911</v>
      </c>
      <c r="G54" s="44"/>
    </row>
    <row r="55" spans="1:8" s="5" customFormat="1" ht="24.75" customHeight="1" x14ac:dyDescent="0.2">
      <c r="A55" s="53" t="s">
        <v>75</v>
      </c>
      <c r="B55" s="54"/>
      <c r="C55" s="55"/>
      <c r="D55" s="20">
        <v>200</v>
      </c>
      <c r="E55" s="20">
        <v>500</v>
      </c>
      <c r="F55" s="20">
        <v>300</v>
      </c>
      <c r="G55" s="44"/>
    </row>
    <row r="56" spans="1:8" s="5" customFormat="1" ht="24.75" customHeight="1" x14ac:dyDescent="0.2">
      <c r="A56" s="53" t="s">
        <v>60</v>
      </c>
      <c r="B56" s="54"/>
      <c r="C56" s="55"/>
      <c r="D56" s="20">
        <v>4265</v>
      </c>
      <c r="E56" s="20">
        <v>8156.85</v>
      </c>
      <c r="F56" s="20">
        <v>3891.85</v>
      </c>
      <c r="G56" s="44"/>
    </row>
    <row r="57" spans="1:8" s="5" customFormat="1" ht="43.5" customHeight="1" x14ac:dyDescent="0.2">
      <c r="A57" s="48" t="s">
        <v>76</v>
      </c>
      <c r="B57" s="48"/>
      <c r="C57" s="48"/>
      <c r="D57" s="21">
        <f>D58+D59</f>
        <v>29550.57</v>
      </c>
      <c r="E57" s="21">
        <f>E58+E59</f>
        <v>27110</v>
      </c>
      <c r="F57" s="21">
        <f>F58+F59</f>
        <v>-2440.5699999999997</v>
      </c>
      <c r="G57" s="43"/>
    </row>
    <row r="58" spans="1:8" s="5" customFormat="1" ht="39" customHeight="1" x14ac:dyDescent="0.2">
      <c r="A58" s="49" t="s">
        <v>77</v>
      </c>
      <c r="B58" s="49"/>
      <c r="C58" s="49"/>
      <c r="D58" s="20">
        <v>903.45</v>
      </c>
      <c r="E58" s="20">
        <v>1000</v>
      </c>
      <c r="F58" s="20">
        <v>96.55</v>
      </c>
      <c r="G58" s="44"/>
    </row>
    <row r="59" spans="1:8" s="5" customFormat="1" ht="30" customHeight="1" x14ac:dyDescent="0.2">
      <c r="A59" s="49" t="s">
        <v>78</v>
      </c>
      <c r="B59" s="49"/>
      <c r="C59" s="49"/>
      <c r="D59" s="20">
        <v>28647.119999999999</v>
      </c>
      <c r="E59" s="20">
        <v>26110</v>
      </c>
      <c r="F59" s="20">
        <v>-2537.12</v>
      </c>
      <c r="G59" s="44"/>
    </row>
    <row r="60" spans="1:8" s="5" customFormat="1" ht="37.5" customHeight="1" x14ac:dyDescent="0.2">
      <c r="A60" s="48" t="s">
        <v>79</v>
      </c>
      <c r="B60" s="48"/>
      <c r="C60" s="48"/>
      <c r="D60" s="21">
        <f>D61+D62</f>
        <v>64252.270000000004</v>
      </c>
      <c r="E60" s="21">
        <f>E61+E62</f>
        <v>58718</v>
      </c>
      <c r="F60" s="21">
        <f>F61+F62</f>
        <v>-5534.27</v>
      </c>
      <c r="G60" s="43"/>
    </row>
    <row r="61" spans="1:8" s="5" customFormat="1" ht="111" customHeight="1" x14ac:dyDescent="0.2">
      <c r="A61" s="49" t="s">
        <v>80</v>
      </c>
      <c r="B61" s="49"/>
      <c r="C61" s="49"/>
      <c r="D61" s="20">
        <v>51135</v>
      </c>
      <c r="E61" s="20">
        <v>51878</v>
      </c>
      <c r="F61" s="20">
        <v>743</v>
      </c>
      <c r="G61" s="44"/>
      <c r="H61" s="6"/>
    </row>
    <row r="62" spans="1:8" s="5" customFormat="1" ht="72" customHeight="1" x14ac:dyDescent="0.2">
      <c r="A62" s="49" t="s">
        <v>81</v>
      </c>
      <c r="B62" s="49"/>
      <c r="C62" s="49"/>
      <c r="D62" s="20">
        <v>13117.27</v>
      </c>
      <c r="E62" s="20">
        <v>6840</v>
      </c>
      <c r="F62" s="20">
        <v>-6277.27</v>
      </c>
      <c r="G62" s="44"/>
      <c r="H62" s="6"/>
    </row>
    <row r="63" spans="1:8" s="5" customFormat="1" ht="57" customHeight="1" x14ac:dyDescent="0.2">
      <c r="A63" s="48" t="s">
        <v>82</v>
      </c>
      <c r="B63" s="48"/>
      <c r="C63" s="48"/>
      <c r="D63" s="21">
        <f>D64</f>
        <v>911</v>
      </c>
      <c r="E63" s="21">
        <f>+E64</f>
        <v>945.13</v>
      </c>
      <c r="F63" s="21">
        <f>F64</f>
        <v>34.130000000000003</v>
      </c>
      <c r="G63" s="43"/>
    </row>
    <row r="64" spans="1:8" s="5" customFormat="1" ht="36" customHeight="1" x14ac:dyDescent="0.2">
      <c r="A64" s="49" t="s">
        <v>83</v>
      </c>
      <c r="B64" s="49"/>
      <c r="C64" s="49"/>
      <c r="D64" s="20">
        <v>911</v>
      </c>
      <c r="E64" s="20">
        <v>945.13</v>
      </c>
      <c r="F64" s="20">
        <v>34.130000000000003</v>
      </c>
      <c r="G64" s="44"/>
    </row>
    <row r="65" spans="1:7" s="5" customFormat="1" ht="36" customHeight="1" x14ac:dyDescent="0.2">
      <c r="A65" s="50" t="s">
        <v>84</v>
      </c>
      <c r="B65" s="51"/>
      <c r="C65" s="52"/>
      <c r="D65" s="21">
        <f>D66+D67+D68</f>
        <v>184784.90999999997</v>
      </c>
      <c r="E65" s="21">
        <f>E66+E67+E68</f>
        <v>285341</v>
      </c>
      <c r="F65" s="21">
        <f>F66+F67+F68</f>
        <v>100556.09</v>
      </c>
      <c r="G65" s="43"/>
    </row>
    <row r="66" spans="1:7" s="5" customFormat="1" ht="36" customHeight="1" x14ac:dyDescent="0.2">
      <c r="A66" s="53" t="s">
        <v>85</v>
      </c>
      <c r="B66" s="54"/>
      <c r="C66" s="55"/>
      <c r="D66" s="20">
        <v>65064.800000000003</v>
      </c>
      <c r="E66" s="20">
        <v>135026.6</v>
      </c>
      <c r="F66" s="20">
        <v>69961.8</v>
      </c>
      <c r="G66" s="44"/>
    </row>
    <row r="67" spans="1:7" s="5" customFormat="1" ht="36" customHeight="1" x14ac:dyDescent="0.2">
      <c r="A67" s="53" t="s">
        <v>86</v>
      </c>
      <c r="B67" s="54"/>
      <c r="C67" s="55"/>
      <c r="D67" s="20">
        <v>119415</v>
      </c>
      <c r="E67" s="20">
        <v>147244</v>
      </c>
      <c r="F67" s="20">
        <v>27829</v>
      </c>
      <c r="G67" s="44"/>
    </row>
    <row r="68" spans="1:7" s="5" customFormat="1" ht="58.5" customHeight="1" x14ac:dyDescent="0.2">
      <c r="A68" s="53" t="s">
        <v>87</v>
      </c>
      <c r="B68" s="54"/>
      <c r="C68" s="55"/>
      <c r="D68" s="20">
        <v>305.11</v>
      </c>
      <c r="E68" s="20">
        <v>3070.4</v>
      </c>
      <c r="F68" s="20">
        <v>2765.29</v>
      </c>
      <c r="G68" s="44"/>
    </row>
    <row r="69" spans="1:7" ht="18.75" x14ac:dyDescent="0.3">
      <c r="A69" s="45" t="s">
        <v>10</v>
      </c>
      <c r="B69" s="45"/>
      <c r="C69" s="45"/>
      <c r="D69" s="22">
        <f>D65+D63+D60+D57+D52+D47+D45+D42+D38+D32+D29+D27+D24+D19+D15+D9+D7</f>
        <v>1583729.45</v>
      </c>
      <c r="E69" s="22">
        <f>E65+E63+E60+E57+E52+E47+E45+E42+E38+E32+E29+E27+E24+E19+E15+E9+E7</f>
        <v>1830877.85</v>
      </c>
      <c r="F69" s="22">
        <f>F65+F63+F60+F57+F52+F47+F45+F42+F38+F32+F29+F27+F24+F19+F15+F9+F7</f>
        <v>135653.4</v>
      </c>
      <c r="G69" s="43"/>
    </row>
    <row r="72" spans="1:7" ht="36.75" customHeight="1" x14ac:dyDescent="0.3">
      <c r="A72" s="46" t="s">
        <v>11</v>
      </c>
      <c r="B72" s="46"/>
      <c r="C72" s="46"/>
      <c r="D72" s="47" t="s">
        <v>88</v>
      </c>
      <c r="E72" s="47"/>
      <c r="F72" s="47"/>
      <c r="G72" s="36"/>
    </row>
  </sheetData>
  <mergeCells count="69">
    <mergeCell ref="A13:C13"/>
    <mergeCell ref="A1:F1"/>
    <mergeCell ref="A2:F2"/>
    <mergeCell ref="B4:F4"/>
    <mergeCell ref="A6:C6"/>
    <mergeCell ref="A7:C7"/>
    <mergeCell ref="A8:C8"/>
    <mergeCell ref="A9:C9"/>
    <mergeCell ref="A10:C10"/>
    <mergeCell ref="A11:C11"/>
    <mergeCell ref="A12:C12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4:C34"/>
    <mergeCell ref="A35:C35"/>
    <mergeCell ref="A36:C36"/>
    <mergeCell ref="A37:C37"/>
    <mergeCell ref="A29:C29"/>
    <mergeCell ref="A30:C30"/>
    <mergeCell ref="A32:C32"/>
    <mergeCell ref="A33:C33"/>
    <mergeCell ref="A31:C31"/>
    <mergeCell ref="A43:C43"/>
    <mergeCell ref="A44:C44"/>
    <mergeCell ref="A45:C45"/>
    <mergeCell ref="A38:C38"/>
    <mergeCell ref="A39:C39"/>
    <mergeCell ref="A40:C40"/>
    <mergeCell ref="A41:C41"/>
    <mergeCell ref="A42:C42"/>
    <mergeCell ref="A50:C50"/>
    <mergeCell ref="A51:C51"/>
    <mergeCell ref="A52:C52"/>
    <mergeCell ref="A53:C53"/>
    <mergeCell ref="A46:C46"/>
    <mergeCell ref="A47:C47"/>
    <mergeCell ref="A48:C48"/>
    <mergeCell ref="A49:C49"/>
    <mergeCell ref="A54:C54"/>
    <mergeCell ref="A57:C57"/>
    <mergeCell ref="A58:C58"/>
    <mergeCell ref="A59:C59"/>
    <mergeCell ref="A55:C55"/>
    <mergeCell ref="A56:C56"/>
    <mergeCell ref="A69:C69"/>
    <mergeCell ref="A72:C72"/>
    <mergeCell ref="D72:F72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</mergeCells>
  <pageMargins left="0.25" right="0.25" top="0.75" bottom="0.75" header="0.51180555555555496" footer="0.51180555555555496"/>
  <pageSetup scale="88" firstPageNumber="0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Normal="100" workbookViewId="0">
      <selection activeCell="H11" sqref="H11"/>
    </sheetView>
  </sheetViews>
  <sheetFormatPr defaultRowHeight="12.75" x14ac:dyDescent="0.2"/>
  <cols>
    <col min="1" max="1" width="19.5703125" customWidth="1"/>
    <col min="2" max="2" width="10.85546875" customWidth="1"/>
    <col min="3" max="3" width="37.28515625" customWidth="1"/>
    <col min="4" max="5" width="12.85546875" customWidth="1"/>
    <col min="6" max="6" width="8" customWidth="1"/>
    <col min="7" max="7" width="14" customWidth="1"/>
    <col min="8" max="8" width="13.28515625" customWidth="1"/>
    <col min="9" max="9" width="13" customWidth="1"/>
    <col min="10" max="10" width="0.7109375" customWidth="1"/>
    <col min="11" max="1025" width="8.7109375" customWidth="1"/>
  </cols>
  <sheetData>
    <row r="1" spans="1:9" ht="16.5" customHeight="1" x14ac:dyDescent="0.2">
      <c r="A1" s="71" t="s">
        <v>12</v>
      </c>
      <c r="B1" s="71"/>
      <c r="C1" s="71"/>
      <c r="D1" s="71"/>
      <c r="E1" s="71"/>
      <c r="F1" s="71"/>
      <c r="G1" s="71"/>
      <c r="H1" s="71"/>
      <c r="I1" s="71"/>
    </row>
    <row r="2" spans="1:9" ht="16.5" customHeight="1" x14ac:dyDescent="0.2">
      <c r="A2" s="71" t="s">
        <v>13</v>
      </c>
      <c r="B2" s="71"/>
      <c r="C2" s="71"/>
      <c r="D2" s="71"/>
      <c r="E2" s="71"/>
      <c r="F2" s="71"/>
      <c r="G2" s="71"/>
      <c r="H2" s="71"/>
      <c r="I2" s="71"/>
    </row>
    <row r="3" spans="1:9" x14ac:dyDescent="0.2">
      <c r="A3" s="7" t="s">
        <v>0</v>
      </c>
      <c r="B3" s="7"/>
      <c r="C3" s="7"/>
      <c r="D3" s="7"/>
      <c r="E3" s="7"/>
      <c r="F3" s="7"/>
      <c r="G3" s="7"/>
      <c r="H3" s="7"/>
      <c r="I3" s="7"/>
    </row>
    <row r="4" spans="1:9" ht="14.25" customHeight="1" x14ac:dyDescent="0.2">
      <c r="A4" s="7" t="s">
        <v>14</v>
      </c>
      <c r="B4" s="72" t="s">
        <v>15</v>
      </c>
      <c r="C4" s="72"/>
      <c r="D4" s="72"/>
      <c r="E4" s="72"/>
      <c r="F4" s="72"/>
      <c r="G4" s="72"/>
      <c r="H4" s="72"/>
      <c r="I4" s="72"/>
    </row>
    <row r="5" spans="1:9" x14ac:dyDescent="0.2">
      <c r="A5" s="8" t="s">
        <v>0</v>
      </c>
      <c r="B5" s="8"/>
      <c r="C5" s="8"/>
      <c r="D5" s="8"/>
      <c r="E5" s="8"/>
      <c r="F5" s="8"/>
      <c r="G5" s="8"/>
      <c r="H5" s="8"/>
      <c r="I5" s="8"/>
    </row>
    <row r="6" spans="1:9" ht="409.5" x14ac:dyDescent="0.2">
      <c r="A6" s="9" t="s">
        <v>16</v>
      </c>
      <c r="B6" s="9" t="s">
        <v>17</v>
      </c>
      <c r="C6" s="9" t="s">
        <v>2</v>
      </c>
      <c r="D6" s="9" t="s">
        <v>3</v>
      </c>
      <c r="E6" s="9" t="s">
        <v>18</v>
      </c>
      <c r="F6" s="9" t="s">
        <v>19</v>
      </c>
      <c r="G6" s="9" t="s">
        <v>20</v>
      </c>
      <c r="H6" s="9" t="s">
        <v>21</v>
      </c>
      <c r="I6" s="9" t="s">
        <v>22</v>
      </c>
    </row>
    <row r="7" spans="1:9" ht="33" customHeight="1" x14ac:dyDescent="0.2">
      <c r="A7" s="69" t="s">
        <v>23</v>
      </c>
      <c r="B7" s="69"/>
      <c r="C7" s="69"/>
      <c r="D7" s="10" t="s">
        <v>24</v>
      </c>
      <c r="E7" s="10" t="s">
        <v>25</v>
      </c>
      <c r="F7" s="11" t="s">
        <v>26</v>
      </c>
      <c r="G7" s="10" t="s">
        <v>27</v>
      </c>
      <c r="H7" s="10" t="s">
        <v>28</v>
      </c>
      <c r="I7" s="10" t="s">
        <v>29</v>
      </c>
    </row>
    <row r="8" spans="1:9" ht="22.15" customHeight="1" x14ac:dyDescent="0.2">
      <c r="A8" s="69" t="s">
        <v>30</v>
      </c>
      <c r="B8" s="69"/>
      <c r="C8" s="69"/>
      <c r="D8" s="10" t="s">
        <v>24</v>
      </c>
      <c r="E8" s="10" t="s">
        <v>25</v>
      </c>
      <c r="F8" s="11" t="s">
        <v>26</v>
      </c>
      <c r="G8" s="10" t="s">
        <v>27</v>
      </c>
      <c r="H8" s="10" t="s">
        <v>28</v>
      </c>
      <c r="I8" s="10" t="s">
        <v>29</v>
      </c>
    </row>
    <row r="9" spans="1:9" ht="33" customHeight="1" x14ac:dyDescent="0.2">
      <c r="A9" s="69" t="s">
        <v>31</v>
      </c>
      <c r="B9" s="69"/>
      <c r="C9" s="69"/>
      <c r="D9" s="10" t="s">
        <v>24</v>
      </c>
      <c r="E9" s="10" t="s">
        <v>25</v>
      </c>
      <c r="F9" s="11" t="s">
        <v>26</v>
      </c>
      <c r="G9" s="10" t="s">
        <v>27</v>
      </c>
      <c r="H9" s="10" t="s">
        <v>28</v>
      </c>
      <c r="I9" s="10" t="s">
        <v>29</v>
      </c>
    </row>
    <row r="10" spans="1:9" x14ac:dyDescent="0.2">
      <c r="A10" s="12" t="s">
        <v>32</v>
      </c>
      <c r="B10" s="13"/>
      <c r="C10" s="13" t="s">
        <v>33</v>
      </c>
      <c r="D10" s="14" t="s">
        <v>24</v>
      </c>
      <c r="E10" s="14" t="s">
        <v>25</v>
      </c>
      <c r="F10" s="15" t="s">
        <v>26</v>
      </c>
      <c r="G10" s="14" t="s">
        <v>27</v>
      </c>
      <c r="H10" s="14" t="s">
        <v>28</v>
      </c>
      <c r="I10" s="14" t="s">
        <v>29</v>
      </c>
    </row>
    <row r="11" spans="1:9" x14ac:dyDescent="0.2">
      <c r="A11" s="13"/>
      <c r="B11" s="12" t="s">
        <v>34</v>
      </c>
      <c r="C11" s="13"/>
      <c r="D11" s="14" t="s">
        <v>24</v>
      </c>
      <c r="E11" s="14" t="s">
        <v>25</v>
      </c>
      <c r="F11" s="15" t="s">
        <v>26</v>
      </c>
      <c r="G11" s="14" t="s">
        <v>27</v>
      </c>
      <c r="H11" s="14" t="s">
        <v>28</v>
      </c>
      <c r="I11" s="14" t="s">
        <v>29</v>
      </c>
    </row>
    <row r="12" spans="1:9" x14ac:dyDescent="0.2">
      <c r="A12" s="70" t="s">
        <v>10</v>
      </c>
      <c r="B12" s="70"/>
      <c r="C12" s="70"/>
      <c r="D12" s="16" t="s">
        <v>24</v>
      </c>
      <c r="E12" s="16" t="s">
        <v>25</v>
      </c>
      <c r="F12" s="17" t="s">
        <v>26</v>
      </c>
      <c r="G12" s="16" t="s">
        <v>27</v>
      </c>
      <c r="H12" s="16" t="s">
        <v>28</v>
      </c>
      <c r="I12" s="16" t="s">
        <v>29</v>
      </c>
    </row>
  </sheetData>
  <mergeCells count="7">
    <mergeCell ref="A9:C9"/>
    <mergeCell ref="A12:C12"/>
    <mergeCell ref="A1:I1"/>
    <mergeCell ref="A2:I2"/>
    <mergeCell ref="B4:I4"/>
    <mergeCell ref="A7:C7"/>
    <mergeCell ref="A8:C8"/>
  </mergeCells>
  <pageMargins left="0.25" right="0.25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14</vt:i4>
      </vt:variant>
    </vt:vector>
  </HeadingPairs>
  <TitlesOfParts>
    <vt:vector size="16" baseType="lpstr">
      <vt:lpstr>Результат</vt:lpstr>
      <vt:lpstr>Sheet0</vt:lpstr>
      <vt:lpstr>Footer</vt:lpstr>
      <vt:lpstr>Header</vt:lpstr>
      <vt:lpstr>Row</vt:lpstr>
      <vt:lpstr>TotalCsr1</vt:lpstr>
      <vt:lpstr>TotalCsr2</vt:lpstr>
      <vt:lpstr>TotalCsr3</vt:lpstr>
      <vt:lpstr>TotalCsr4</vt:lpstr>
      <vt:lpstr>МестныйБюджет</vt:lpstr>
      <vt:lpstr>Результат!Область_печати</vt:lpstr>
      <vt:lpstr>ОблБюджет</vt:lpstr>
      <vt:lpstr>ПлановыеНазначения</vt:lpstr>
      <vt:lpstr>ПроцентВыполнения</vt:lpstr>
      <vt:lpstr>ФактическиИсполнено</vt:lpstr>
      <vt:lpstr>ФедБюджет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Ершов Вадим Сергеевич</dc:creator>
  <dc:description/>
  <cp:lastModifiedBy>Телкова А.В.</cp:lastModifiedBy>
  <cp:revision>14</cp:revision>
  <cp:lastPrinted>2020-10-16T10:09:48Z</cp:lastPrinted>
  <dcterms:created xsi:type="dcterms:W3CDTF">2016-12-07T13:14:56Z</dcterms:created>
  <dcterms:modified xsi:type="dcterms:W3CDTF">2021-01-20T13:13:31Z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